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3BB35FBF-6985-47D5-BBB6-40F816106C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<sst xmlns="http://schemas.openxmlformats.org/spreadsheetml/2006/main" count="76" uniqueCount="66">
  <si>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</si>
  <si>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</si>
  <si>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</si>
  <si>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</si>
  <si>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</si>
  <si>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</si>
  <si>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</si>
  <si>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</si>
  <si>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</si>
  <si>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</si>
  <si>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</si>
  <si>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</si>
  <si>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</si>
  <si>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</si>
  <si>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</si>
  <si>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</si>
  <si>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</si>
  <si>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</si>
  <si>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</si>
  <si>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</si>
  <si>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</si>
  <si>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</si>
  <si>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</si>
  <si>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</si>
  <si>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</si>
  <si>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</si>
  <si>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</si>
  <si>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</si>
  <si>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</si>
  <si>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</si>
  <si>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</si>
  <si>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</si>
  <si>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</si>
  <si>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</si>
  <si>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</si>
  <si>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</si>
  <si>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</si>
  <si>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</si>
  <si>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</si>
  <si>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</si>
  <si>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</si>
  <si>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</si>
  <si>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</si>
  <si>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</si>
  <si>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</si>
  <si>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</si>
  <si>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</si>
  <si>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</si>
  <si>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</si>
  <si>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</si>
  <si>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</si>
  <si>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</si>
  <si>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</si>
  <si>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</si>
  <si>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</si>
  <si>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</si>
  <si>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</si>
  <si>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</si>
  <si>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</si>
  <si>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1948/1950</t>
  </si>
  <si>
    <t>CANTIERE RAVAGNAN - CHIOGGIA</t>
  </si>
  <si>
    <t>ALESSANDRO DISSERA</t>
  </si>
  <si>
    <t>FRANCO DAN</t>
  </si>
  <si>
    <t>MICHELE DISSERA</t>
  </si>
  <si>
    <t>ANAFESTO (mùsso)</t>
  </si>
  <si>
    <t>FRANCO DAN (3° paron Luciano Tiozzo "Puinea" - dal 1981 / 
2° paron Piero Bullo - dal 1972 / 1° paron F.lli Pagan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</si>
</sst>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0" fillId="0" borderId="34" xfId="0" applyNumberFormat="1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9525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35">
      <c r="A2" s="2"/>
      <c r="B2" s="41" t="s">
        <v>13</v>
      </c>
      <c r="C2" s="96">
        <v>40847</v>
      </c>
      <c r="D2" s="97"/>
      <c r="E2" s="98"/>
      <c r="F2" s="42"/>
      <c r="G2" s="61">
        <v>3</v>
      </c>
    </row>
    <row r="3" spans="1:7" ht="18" customHeight="1" thickBot="1" x14ac:dyDescent="0.35">
      <c r="A3" s="2"/>
      <c r="B3" s="15" t="s">
        <v>22</v>
      </c>
      <c r="C3" s="99" t="s">
        <v>56</v>
      </c>
      <c r="D3" s="100"/>
      <c r="E3" s="100"/>
      <c r="F3" s="44" t="s">
        <v>50</v>
      </c>
      <c r="G3" s="62" t="s">
        <v>59</v>
      </c>
    </row>
    <row r="4" spans="1:7" ht="18" customHeight="1" thickBot="1" x14ac:dyDescent="0.35">
      <c r="A4" s="2"/>
      <c r="B4" s="43" t="s">
        <v>14</v>
      </c>
      <c r="C4" s="101" t="s">
        <v>64</v>
      </c>
      <c r="D4" s="102"/>
      <c r="E4" s="102"/>
      <c r="F4" s="102"/>
      <c r="G4" s="103"/>
    </row>
    <row r="5" spans="1:7" ht="18" customHeight="1" thickBot="1" x14ac:dyDescent="0.35">
      <c r="A5" s="2"/>
      <c r="B5" s="43" t="s">
        <v>28</v>
      </c>
      <c r="C5" s="104" t="s">
        <v>60</v>
      </c>
      <c r="D5" s="105"/>
      <c r="E5" s="105"/>
      <c r="F5" s="105"/>
      <c r="G5" s="106"/>
    </row>
    <row r="6" spans="1:7" ht="31.8" customHeight="1" thickBot="1" x14ac:dyDescent="0.35">
      <c r="A6" s="2"/>
      <c r="B6" s="43" t="s">
        <v>29</v>
      </c>
      <c r="C6" s="142" t="s">
        <v>65</v>
      </c>
      <c r="D6" s="114"/>
      <c r="E6" s="114"/>
      <c r="F6" s="114"/>
      <c r="G6" s="115"/>
    </row>
    <row r="7" spans="1:7" ht="28.5" customHeight="1" thickBot="1" x14ac:dyDescent="0.3">
      <c r="A7" s="2"/>
      <c r="B7" s="45" t="s">
        <v>53</v>
      </c>
      <c r="C7" s="120"/>
      <c r="D7" s="121"/>
      <c r="E7" s="121"/>
      <c r="F7" s="121"/>
      <c r="G7" s="122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890</v>
      </c>
      <c r="D11" s="9"/>
      <c r="F11" s="39" t="s">
        <v>55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6.75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3">
      <c r="A15" s="2"/>
      <c r="B15" s="47" t="s">
        <v>23</v>
      </c>
      <c r="C15" s="65">
        <v>1.86</v>
      </c>
      <c r="D15" s="9"/>
      <c r="F15" s="117"/>
      <c r="G15" s="119"/>
    </row>
    <row r="16" spans="1:7" ht="39" thickBot="1" x14ac:dyDescent="0.3">
      <c r="A16" s="2"/>
      <c r="B16" s="48" t="s">
        <v>42</v>
      </c>
      <c r="C16" s="66">
        <v>5.72</v>
      </c>
      <c r="D16" s="9"/>
      <c r="F16" s="117"/>
      <c r="G16" s="119"/>
    </row>
    <row r="17" spans="1:7" ht="26.4" thickBot="1" x14ac:dyDescent="0.3">
      <c r="A17" s="2"/>
      <c r="B17" s="49" t="s">
        <v>20</v>
      </c>
      <c r="C17" s="65">
        <v>5.89</v>
      </c>
      <c r="D17" s="9"/>
      <c r="E17" s="9"/>
      <c r="F17" s="107">
        <f>SUM((C16*C18))*C20</f>
        <v>24.167000000000002</v>
      </c>
      <c r="G17" s="109">
        <f>SUM((F31/3))</f>
        <v>6.9693939833821785</v>
      </c>
    </row>
    <row r="18" spans="1:7" ht="15" customHeight="1" thickBot="1" x14ac:dyDescent="0.3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88" t="s">
        <v>45</v>
      </c>
      <c r="G20" s="89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2">
        <f>SUM(((F17*3)/100))+F17</f>
        <v>24.892010000000003</v>
      </c>
      <c r="G21" s="113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88" t="s">
        <v>44</v>
      </c>
      <c r="G22" s="89"/>
    </row>
    <row r="23" spans="1:7" ht="15" customHeight="1" x14ac:dyDescent="0.25">
      <c r="A23" s="2"/>
      <c r="B23" s="23"/>
      <c r="F23" s="90">
        <f>C11*C22</f>
        <v>23.852</v>
      </c>
      <c r="G23" s="91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9.67</v>
      </c>
      <c r="E25" s="56">
        <f>SUM(((C26+C28)+C29))/2</f>
        <v>9.67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6.4</v>
      </c>
      <c r="D26" s="57">
        <f>(C27+C29+C30)/2</f>
        <v>5.9</v>
      </c>
      <c r="E26" s="56">
        <f>SUM(((C27+C30)+C29))/2</f>
        <v>5.9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4.74</v>
      </c>
      <c r="D27" s="57">
        <f>(C26+C30+C31)/2</f>
        <v>8.18</v>
      </c>
      <c r="E27" s="58">
        <f>SUM(((C31+C26)+C30))/2</f>
        <v>8.18</v>
      </c>
      <c r="F27" s="129">
        <f>SQRT((((E25*(E25-C26))*(E25-C28))*(E25-C29)))+SQRT((((E26*(E26-C27))*(E26-C30))*(E26-C29)))</f>
        <v>20.918234296084105</v>
      </c>
      <c r="G27" s="133">
        <f>SQRT((((E27*(E27-C26))*(E27-C30))*(E27-C31)))+SQRT((((E28*(E28-C27))*(E28-C31))*(E28-C28)))</f>
        <v>20.898129604208965</v>
      </c>
    </row>
    <row r="28" spans="1:7" ht="15" customHeight="1" thickBot="1" x14ac:dyDescent="0.3">
      <c r="A28" s="2"/>
      <c r="B28" s="50" t="s">
        <v>3</v>
      </c>
      <c r="C28" s="67">
        <v>7.76</v>
      </c>
      <c r="D28" s="57">
        <f>(C27+C28+C31)/2</f>
        <v>10.29</v>
      </c>
      <c r="E28" s="58">
        <f>SUM(((C28+C27)+C31))/2</f>
        <v>10.29</v>
      </c>
      <c r="F28" s="117"/>
      <c r="G28" s="119"/>
    </row>
    <row r="29" spans="1:7" ht="15" customHeight="1" thickBot="1" x14ac:dyDescent="0.3">
      <c r="A29" s="2"/>
      <c r="B29" s="50" t="s">
        <v>51</v>
      </c>
      <c r="C29" s="67">
        <v>5.18</v>
      </c>
      <c r="D29" s="59"/>
      <c r="E29" s="58"/>
      <c r="F29" s="117"/>
      <c r="G29" s="134"/>
    </row>
    <row r="30" spans="1:7" ht="15" customHeight="1" thickBot="1" x14ac:dyDescent="0.3">
      <c r="A30" s="2"/>
      <c r="B30" s="50" t="s">
        <v>27</v>
      </c>
      <c r="C30" s="67">
        <v>1.88</v>
      </c>
      <c r="D30" s="59"/>
      <c r="E30" s="59"/>
      <c r="F30" s="135" t="s">
        <v>30</v>
      </c>
      <c r="G30" s="136"/>
    </row>
    <row r="31" spans="1:7" ht="15" customHeight="1" thickBot="1" x14ac:dyDescent="0.35">
      <c r="A31" s="2"/>
      <c r="B31" s="50" t="s">
        <v>52</v>
      </c>
      <c r="C31" s="67">
        <v>8.08</v>
      </c>
      <c r="D31" s="60"/>
      <c r="E31" s="59"/>
      <c r="F31" s="137">
        <f>SUM((F27+G27))/2</f>
        <v>20.908181950146535</v>
      </c>
      <c r="G31" s="136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3">
      <c r="A37" s="2"/>
      <c r="B37" s="50" t="s">
        <v>51</v>
      </c>
      <c r="C37" s="68">
        <v>0</v>
      </c>
      <c r="D37" s="59"/>
      <c r="E37" s="58"/>
      <c r="F37" s="117"/>
      <c r="G37" s="134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5">
      <c r="A39" s="2"/>
      <c r="B39" s="50" t="s">
        <v>52</v>
      </c>
      <c r="C39" s="68">
        <v>0</v>
      </c>
      <c r="D39" s="9"/>
      <c r="E39" s="9"/>
      <c r="F39" s="141">
        <f>SUM((F35+G35))/2</f>
        <v>0</v>
      </c>
      <c r="G39" s="136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6.42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5.3</v>
      </c>
      <c r="D42" s="67"/>
      <c r="E42" s="22">
        <f>SUM(((D42+D43)+D44))/2</f>
        <v>0</v>
      </c>
      <c r="F42" s="123">
        <f>SQRT((((E41*(E41-C42))*(E41-C43))*(E41-C44)))</f>
        <v>6.8750864314566975</v>
      </c>
      <c r="G42" s="126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3.1</v>
      </c>
      <c r="D43" s="67"/>
      <c r="E43" s="9"/>
      <c r="F43" s="124"/>
      <c r="G43" s="127"/>
    </row>
    <row r="44" spans="1:7" ht="15" customHeight="1" thickBot="1" x14ac:dyDescent="0.3">
      <c r="A44" s="2"/>
      <c r="B44" s="50" t="s">
        <v>4</v>
      </c>
      <c r="C44" s="69">
        <v>4.4400000000000004</v>
      </c>
      <c r="D44" s="67"/>
      <c r="E44" s="9"/>
      <c r="F44" s="125"/>
      <c r="G44" s="128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5">
      <c r="A52" s="2"/>
      <c r="B52" s="17" t="s">
        <v>16</v>
      </c>
      <c r="C52" s="36">
        <v>3.25</v>
      </c>
      <c r="D52" s="10"/>
      <c r="E52" s="82" t="s">
        <v>61</v>
      </c>
      <c r="F52" s="83"/>
      <c r="G52" s="84"/>
    </row>
    <row r="53" spans="1:7" ht="15" customHeight="1" x14ac:dyDescent="0.25">
      <c r="A53" s="9"/>
      <c r="B53" s="19"/>
      <c r="C53" s="20"/>
      <c r="D53" s="10"/>
      <c r="E53" s="79" t="s">
        <v>62</v>
      </c>
      <c r="F53" s="80"/>
      <c r="G53" s="81"/>
    </row>
    <row r="54" spans="1:7" ht="16.2" x14ac:dyDescent="0.3">
      <c r="B54" s="3" t="s">
        <v>48</v>
      </c>
      <c r="C54" s="12"/>
      <c r="E54" s="79" t="s">
        <v>63</v>
      </c>
      <c r="F54" s="80"/>
      <c r="G54" s="81"/>
    </row>
    <row r="55" spans="1:7" ht="15" customHeight="1" x14ac:dyDescent="0.25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dWHbg0tlYHgwVCP8byZKMI+f6udHDRFUOdETWDIkBbP40QMiYvV6vPEcjyhC8DwYGulJgQa0WCrwtvI0E2saqQ==" saltValue="esPFe3OMDl95BLywi1aFY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54</v>
      </c>
    </row>
    <row r="2" spans="1:1" x14ac:dyDescent="0.25">
      <c r="A2" t="s">
        <v>58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2023-12-29T20:45:19Z</dcterms:modified>
</cp:coreProperties>
</file>